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hidePivotFieldList="1" defaultThemeVersion="124226"/>
  <mc:AlternateContent xmlns:mc="http://schemas.openxmlformats.org/markup-compatibility/2006">
    <mc:Choice Requires="x15">
      <x15ac:absPath xmlns:x15ac="http://schemas.microsoft.com/office/spreadsheetml/2010/11/ac" url="C:\Users\jbedolla\Desktop\desktop\2024-2025\"/>
    </mc:Choice>
  </mc:AlternateContent>
  <xr:revisionPtr revIDLastSave="0" documentId="13_ncr:1_{35245799-355C-4BA6-A128-4C5BDD12CEC7}" xr6:coauthVersionLast="47" xr6:coauthVersionMax="47" xr10:uidLastSave="{00000000-0000-0000-0000-000000000000}"/>
  <workbookProtection workbookPassword="CC44" lockStructure="1"/>
  <bookViews>
    <workbookView xWindow="28680" yWindow="-120" windowWidth="29040" windowHeight="15840" xr2:uid="{00000000-000D-0000-FFFF-FFFF00000000}"/>
  </bookViews>
  <sheets>
    <sheet name="Sheet2" sheetId="2" r:id="rId1"/>
  </sheets>
  <definedNames>
    <definedName name="_xlnm.Print_Area" localSheetId="0">Sheet2!$C$1:$J$46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2" i="2" l="1"/>
  <c r="H27" i="2" l="1"/>
  <c r="E14" i="2" l="1"/>
  <c r="H12" i="2"/>
  <c r="H16" i="2"/>
  <c r="H24" i="2" l="1"/>
  <c r="H29" i="2" s="1"/>
  <c r="H31" i="2" l="1"/>
  <c r="H33" i="2" l="1"/>
</calcChain>
</file>

<file path=xl/sharedStrings.xml><?xml version="1.0" encoding="utf-8"?>
<sst xmlns="http://schemas.openxmlformats.org/spreadsheetml/2006/main" count="103" uniqueCount="59">
  <si>
    <t>Vision</t>
  </si>
  <si>
    <t>Total</t>
  </si>
  <si>
    <t>Delta Dental</t>
  </si>
  <si>
    <t>VSP</t>
  </si>
  <si>
    <t>Medical Plans</t>
  </si>
  <si>
    <t>Dental Plan</t>
  </si>
  <si>
    <t>SIMNSA</t>
  </si>
  <si>
    <t>Life Insurance</t>
  </si>
  <si>
    <t>District Cap</t>
  </si>
  <si>
    <t>Dental Plans</t>
  </si>
  <si>
    <t>Monthly Deduction</t>
  </si>
  <si>
    <t>CENTRAL UNION HIGH SCHOOL DISTRICT</t>
  </si>
  <si>
    <t>10thly Deduction</t>
  </si>
  <si>
    <t>Single Simnsa</t>
  </si>
  <si>
    <t>Plus 1 Simnsa</t>
  </si>
  <si>
    <t>Family Simnsa</t>
  </si>
  <si>
    <t>Full Time</t>
  </si>
  <si>
    <t>80% Employee</t>
  </si>
  <si>
    <t>60% Employee</t>
  </si>
  <si>
    <t>August</t>
  </si>
  <si>
    <t>Certificated Employees</t>
  </si>
  <si>
    <t>Plan Description</t>
  </si>
  <si>
    <t>100% Plan, $5 Copay/Office Visit…Prescription Brand Name $5, Generic $5</t>
  </si>
  <si>
    <t xml:space="preserve">NAME: </t>
  </si>
  <si>
    <t>SOCIAL SECURITY #:</t>
  </si>
  <si>
    <r>
      <t xml:space="preserve">Premium Only Plan – I understand that any premiums I elect to pay for health care coverage for myself and any of my dependents will be deducted from my paycheck on a </t>
    </r>
    <r>
      <rPr>
        <i/>
        <u/>
        <sz val="11"/>
        <rFont val="Arial"/>
        <family val="2"/>
      </rPr>
      <t>pretax</t>
    </r>
    <r>
      <rPr>
        <i/>
        <sz val="11"/>
        <rFont val="Arial"/>
        <family val="2"/>
      </rPr>
      <t xml:space="preserve"> basis unless I otherwise direct (a waiver form is available at the District Office Human Resources Department) the payroll department to take all deductions on the after tax basis.</t>
    </r>
  </si>
  <si>
    <t>Signature: ______________________________________   Date: _____________________</t>
  </si>
  <si>
    <t>Return this form along with any enrollment or change forms to</t>
  </si>
  <si>
    <t>Click Here</t>
  </si>
  <si>
    <t>100% Plan, No Deductibles, $10 Copay/Office Visit…Prescription Brand Name $25, Generic $7</t>
  </si>
  <si>
    <t>I understand that my benefit elections are irrevocable until the next open enrollment unless one of the following family status changes occur: marriage/registered domestic partnership, divorce/dissolution of registered domestic partnership, birth, adoption, legal guardianship, legal custody, or a change in eligibility of a child age 19 to 26.</t>
  </si>
  <si>
    <t>To Determine the cost of your insurance coverage, pick a medical plan and dental plan. The vision plan is the same for every employee. The life insurance coverage will be based on your medical plan selection.The district cap is determined by the percentage of employment, it is set at full time. The outcome will be a monthly or twelvethly deduction and the tenthly deduction. The monthly deduction applies to twelve month employees and the 10thly deduction applies to most other employees. The August amount is the last payment of this insurance year.</t>
  </si>
  <si>
    <t>(if less than full time contact the District Office)</t>
  </si>
  <si>
    <t>The Hartford</t>
  </si>
  <si>
    <t>Single 100% 40662A</t>
  </si>
  <si>
    <t>Plus 1 100% 40662A</t>
  </si>
  <si>
    <t>Family 100% 40662A</t>
  </si>
  <si>
    <t>Single 100% 40662C</t>
  </si>
  <si>
    <t>Family 100% 40662C</t>
  </si>
  <si>
    <t>Single 80% 40662B</t>
  </si>
  <si>
    <t>Family 80% 40662B</t>
  </si>
  <si>
    <t>Single 90% 40662F</t>
  </si>
  <si>
    <t>Plus1 90% 40662F</t>
  </si>
  <si>
    <t>Family 90% 40662F</t>
  </si>
  <si>
    <t>Plus1 100% 40662C</t>
  </si>
  <si>
    <t xml:space="preserve">100% Plan, $500 Deductible, $20 Copay/Office Visit…Prescription $200 Brand Name Deductible, Brand Name $35, Generic $10 </t>
  </si>
  <si>
    <t xml:space="preserve">90% Plan, $500 Deductible, $20 Copay/Office Visit…Prescription $200 Brand Name Deductible, Brand Name $35, Generic $10 </t>
  </si>
  <si>
    <t>Plus 1 80% 40662B</t>
  </si>
  <si>
    <t>Health Insurance Election Form: Effective October 1, 2024</t>
  </si>
  <si>
    <t>Human Resources by August 23, 2024</t>
  </si>
  <si>
    <t xml:space="preserve">80% Plan, $500 Deductible, $30 Copay/Office Visit…Prescription $200 Brand Name Deductible, Brand Name $35, Generic $10 </t>
  </si>
  <si>
    <t>80% Plan, $750 Deductible, $30 Copay/Office Visit…Prescription $200 Brand Name Deductible, Brand Name $35, Generic $10</t>
  </si>
  <si>
    <t>Single HSA 1700</t>
  </si>
  <si>
    <t>Plus 1 HSA 1700</t>
  </si>
  <si>
    <t>Family HSA 1700</t>
  </si>
  <si>
    <t>HSA 1700; Prescription HSA 1700, High Deductle Plan</t>
  </si>
  <si>
    <t>Single 80% 40725A</t>
  </si>
  <si>
    <t>Plus 1 80% 40725A</t>
  </si>
  <si>
    <t>Family 80% 40725A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</si>
</sst>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
  </numFmts>
  <fonts count="18" x14ac:knownFonts="1">
    <font>
      <sz val="10"/>
      <name val="Arial"/>
    </font>
    <font>
      <sz val="8"/>
      <name val="Arial"/>
      <family val="2"/>
    </font>
    <font>
      <sz val="20"/>
      <name val="Arial"/>
      <family val="2"/>
    </font>
    <font>
      <sz val="16"/>
      <name val="Arial"/>
      <family val="2"/>
    </font>
    <font>
      <sz val="10"/>
      <color indexed="48"/>
      <name val="Arial"/>
      <family val="2"/>
    </font>
    <font>
      <b/>
      <i/>
      <sz val="12"/>
      <name val="Arial"/>
      <family val="2"/>
    </font>
    <font>
      <sz val="10"/>
      <color indexed="10"/>
      <name val="Arial"/>
      <family val="2"/>
    </font>
    <font>
      <b/>
      <u/>
      <sz val="10"/>
      <name val="Arial"/>
      <family val="2"/>
    </font>
    <font>
      <sz val="10"/>
      <name val="Arial"/>
      <family val="2"/>
    </font>
    <font>
      <sz val="14"/>
      <name val="Arial"/>
      <family val="2"/>
    </font>
    <font>
      <b/>
      <sz val="10"/>
      <name val="Arial"/>
      <family val="2"/>
    </font>
    <font>
      <sz val="11.5"/>
      <name val="Garamond"/>
      <family val="1"/>
    </font>
    <font>
      <sz val="11"/>
      <name val="Arial"/>
      <family val="2"/>
    </font>
    <font>
      <i/>
      <sz val="11"/>
      <name val="Arial"/>
      <family val="2"/>
    </font>
    <font>
      <i/>
      <u/>
      <sz val="11"/>
      <name val="Arial"/>
      <family val="2"/>
    </font>
    <font>
      <b/>
      <sz val="11.5"/>
      <name val="Arial"/>
      <family val="2"/>
    </font>
    <font>
      <b/>
      <i/>
      <sz val="12"/>
      <color rgb="FFFF0000"/>
      <name val="Arial"/>
      <family val="2"/>
    </font>
    <font>
      <sz val="9"/>
      <color rgb="FFFF0000"/>
      <name val="Arial"/>
      <family val="2"/>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rgb="FF969696"/>
        <bgColor indexed="64"/>
      </patternFill>
    </fill>
  </fills>
  <borders count="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0" fontId="8" fillId="0" borderId="0"/>
  </cellStyleXfs>
  <cellXfs count="39">
    <xf numFmtId="0" fontId="0" fillId="0" borderId="0" xfId="0"/>
    <xf numFmtId="0" fontId="0" fillId="2" borderId="0" xfId="0" applyFill="1"/>
    <xf numFmtId="2" fontId="0" fillId="2" borderId="0" xfId="0" applyNumberFormat="1" applyFill="1"/>
    <xf numFmtId="0" fontId="0" fillId="2" borderId="0" xfId="0" applyFill="1" applyAlignment="1">
      <alignment horizontal="center"/>
    </xf>
    <xf numFmtId="0" fontId="0" fillId="3" borderId="0" xfId="0" applyFill="1"/>
    <xf numFmtId="0" fontId="10" fillId="3" borderId="0" xfId="0" applyFont="1" applyFill="1"/>
    <xf numFmtId="0" fontId="0" fillId="3" borderId="1" xfId="0" applyFill="1" applyBorder="1"/>
    <xf numFmtId="0" fontId="10" fillId="3" borderId="0" xfId="0" applyFont="1" applyFill="1" applyAlignment="1">
      <alignment horizontal="right"/>
    </xf>
    <xf numFmtId="0" fontId="4" fillId="3" borderId="0" xfId="0" applyFont="1" applyFill="1" applyAlignment="1">
      <alignment horizontal="center" vertical="center" wrapText="1"/>
    </xf>
    <xf numFmtId="164" fontId="3" fillId="3" borderId="0" xfId="0" applyNumberFormat="1" applyFont="1" applyFill="1"/>
    <xf numFmtId="2" fontId="0" fillId="3" borderId="0" xfId="0" applyNumberFormat="1" applyFill="1"/>
    <xf numFmtId="0" fontId="2" fillId="3" borderId="0" xfId="0" applyFont="1" applyFill="1" applyAlignment="1">
      <alignment horizontal="center"/>
    </xf>
    <xf numFmtId="0" fontId="5" fillId="3" borderId="0" xfId="0" applyFont="1" applyFill="1" applyAlignment="1">
      <alignment horizontal="center"/>
    </xf>
    <xf numFmtId="164" fontId="3" fillId="3" borderId="1" xfId="0" applyNumberFormat="1" applyFont="1" applyFill="1" applyBorder="1"/>
    <xf numFmtId="0" fontId="6" fillId="3" borderId="0" xfId="0" applyFont="1" applyFill="1" applyAlignment="1">
      <alignment horizontal="center"/>
    </xf>
    <xf numFmtId="0" fontId="3" fillId="3" borderId="0" xfId="0" applyFont="1" applyFill="1" applyAlignment="1">
      <alignment horizontal="right"/>
    </xf>
    <xf numFmtId="0" fontId="0" fillId="3" borderId="0" xfId="0" applyFill="1" applyAlignment="1">
      <alignment horizontal="center"/>
    </xf>
    <xf numFmtId="164" fontId="3" fillId="3" borderId="2" xfId="0" applyNumberFormat="1" applyFont="1" applyFill="1" applyBorder="1" applyAlignment="1">
      <alignment vertical="center"/>
    </xf>
    <xf numFmtId="0" fontId="0" fillId="4" borderId="0" xfId="0" applyFill="1"/>
    <xf numFmtId="165" fontId="0" fillId="3" borderId="1" xfId="0" applyNumberFormat="1" applyFill="1" applyBorder="1" applyProtection="1">
      <protection locked="0"/>
    </xf>
    <xf numFmtId="0" fontId="8" fillId="2" borderId="0" xfId="0" applyFont="1" applyFill="1"/>
    <xf numFmtId="2" fontId="8" fillId="2" borderId="0" xfId="0" applyNumberFormat="1" applyFont="1" applyFill="1"/>
    <xf numFmtId="2" fontId="0" fillId="2" borderId="0" xfId="0" applyNumberFormat="1" applyFill="1" applyAlignment="1">
      <alignment horizontal="right"/>
    </xf>
    <xf numFmtId="0" fontId="16" fillId="3" borderId="0" xfId="0" applyFont="1" applyFill="1" applyAlignment="1" applyProtection="1">
      <alignment horizontal="center"/>
      <protection locked="0"/>
    </xf>
    <xf numFmtId="0" fontId="17" fillId="3" borderId="0" xfId="0" applyFont="1" applyFill="1" applyAlignment="1">
      <alignment horizontal="center"/>
    </xf>
    <xf numFmtId="0" fontId="8" fillId="2" borderId="0" xfId="0" applyFont="1" applyFill="1" applyAlignment="1">
      <alignment horizontal="left"/>
    </xf>
    <xf numFmtId="0" fontId="3" fillId="3" borderId="0" xfId="0" applyFont="1" applyFill="1" applyAlignment="1">
      <alignment horizontal="center"/>
    </xf>
    <xf numFmtId="0" fontId="9" fillId="3" borderId="0" xfId="0" applyFont="1" applyFill="1" applyAlignment="1">
      <alignment horizontal="center"/>
    </xf>
    <xf numFmtId="0" fontId="2" fillId="3" borderId="0" xfId="0" applyFont="1" applyFill="1" applyAlignment="1">
      <alignment horizontal="center" vertical="center"/>
    </xf>
    <xf numFmtId="0" fontId="2" fillId="3" borderId="3" xfId="0" applyFont="1" applyFill="1" applyBorder="1" applyAlignment="1">
      <alignment horizontal="center" vertical="center"/>
    </xf>
    <xf numFmtId="0" fontId="7" fillId="3" borderId="0" xfId="0" applyFont="1" applyFill="1" applyAlignment="1">
      <alignment horizontal="center" vertical="center" wrapText="1"/>
    </xf>
    <xf numFmtId="0" fontId="0" fillId="2" borderId="0" xfId="0" applyFill="1" applyAlignment="1">
      <alignment horizontal="center"/>
    </xf>
    <xf numFmtId="0" fontId="12" fillId="3" borderId="0" xfId="1" applyFont="1" applyFill="1" applyAlignment="1">
      <alignment horizontal="left" vertical="top" wrapText="1"/>
    </xf>
    <xf numFmtId="0" fontId="12" fillId="3" borderId="1" xfId="1" applyFont="1" applyFill="1" applyBorder="1" applyAlignment="1">
      <alignment horizontal="left" vertical="top" wrapText="1"/>
    </xf>
    <xf numFmtId="0" fontId="0" fillId="3" borderId="1" xfId="0" applyFill="1" applyBorder="1" applyAlignment="1" applyProtection="1">
      <alignment horizontal="center"/>
      <protection locked="0"/>
    </xf>
    <xf numFmtId="0" fontId="13" fillId="0" borderId="0" xfId="1" applyFont="1" applyAlignment="1">
      <alignment horizontal="left" vertical="top" wrapText="1"/>
    </xf>
    <xf numFmtId="0" fontId="11" fillId="0" borderId="0" xfId="1" applyFont="1" applyAlignment="1">
      <alignment horizontal="center"/>
    </xf>
    <xf numFmtId="0" fontId="15" fillId="0" borderId="0" xfId="1" applyFont="1" applyAlignment="1">
      <alignment horizontal="center" vertical="center"/>
    </xf>
    <xf numFmtId="0" fontId="15" fillId="0" borderId="0" xfId="1" applyFont="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C1:T65"/>
  <sheetViews>
    <sheetView showGridLines="0" tabSelected="1" topLeftCell="D1" zoomScale="95" workbookViewId="0">
      <selection activeCell="D5" sqref="D5:E5"/>
    </sheetView>
  </sheetViews>
  <sheetFormatPr defaultRowHeight="12.75" x14ac:dyDescent="0.2"/>
  <cols>
    <col min="1" max="2" width="9.140625" style="1"/>
    <col min="3" max="3" width="7.28515625" style="1" customWidth="1"/>
    <col min="4" max="4" width="8.7109375" style="1" customWidth="1"/>
    <col min="5" max="5" width="16.5703125" style="1" bestFit="1" customWidth="1"/>
    <col min="6" max="6" width="19" style="1" bestFit="1" customWidth="1"/>
    <col min="7" max="7" width="11.7109375" style="1" customWidth="1"/>
    <col min="8" max="8" width="16.140625" style="1" customWidth="1"/>
    <col min="9" max="9" width="8.7109375" style="1" customWidth="1"/>
    <col min="10" max="10" width="7.28515625" style="1" customWidth="1"/>
    <col min="11" max="14" width="9.140625" style="1"/>
    <col min="15" max="15" width="9.140625" style="1" customWidth="1"/>
    <col min="16" max="16" width="20" style="1" hidden="1" customWidth="1"/>
    <col min="17" max="19" width="9.140625" style="1" hidden="1" customWidth="1"/>
    <col min="20" max="16384" width="9.140625" style="1"/>
  </cols>
  <sheetData>
    <row r="1" spans="3:20" ht="20.25" x14ac:dyDescent="0.3">
      <c r="C1" s="4"/>
      <c r="D1" s="4"/>
      <c r="E1" s="26" t="s">
        <v>11</v>
      </c>
      <c r="F1" s="26"/>
      <c r="G1" s="26"/>
      <c r="H1" s="26"/>
      <c r="I1" s="4"/>
      <c r="J1" s="4"/>
    </row>
    <row r="2" spans="3:20" ht="20.25" x14ac:dyDescent="0.3">
      <c r="C2" s="26" t="s">
        <v>48</v>
      </c>
      <c r="D2" s="26"/>
      <c r="E2" s="26"/>
      <c r="F2" s="26"/>
      <c r="G2" s="26"/>
      <c r="H2" s="26"/>
      <c r="I2" s="26"/>
      <c r="J2" s="26"/>
    </row>
    <row r="3" spans="3:20" ht="18" x14ac:dyDescent="0.25">
      <c r="C3" s="4"/>
      <c r="D3" s="4"/>
      <c r="E3" s="27" t="s">
        <v>20</v>
      </c>
      <c r="F3" s="27"/>
      <c r="G3" s="27"/>
      <c r="H3" s="27"/>
      <c r="I3" s="4"/>
      <c r="J3" s="4"/>
      <c r="P3" s="31" t="s">
        <v>4</v>
      </c>
      <c r="Q3" s="31"/>
    </row>
    <row r="4" spans="3:20" ht="12" customHeight="1" x14ac:dyDescent="0.25">
      <c r="C4" s="4"/>
      <c r="D4" s="4"/>
      <c r="E4" s="27"/>
      <c r="F4" s="27"/>
      <c r="G4" s="27"/>
      <c r="H4" s="27"/>
      <c r="I4" s="4"/>
      <c r="J4" s="4"/>
      <c r="P4" s="20" t="s">
        <v>28</v>
      </c>
      <c r="Q4" s="2">
        <v>0</v>
      </c>
      <c r="R4" s="1" t="s">
        <v>21</v>
      </c>
    </row>
    <row r="5" spans="3:20" x14ac:dyDescent="0.2">
      <c r="C5" s="5" t="s">
        <v>23</v>
      </c>
      <c r="D5" s="34"/>
      <c r="E5" s="34"/>
      <c r="F5" s="4"/>
      <c r="G5" s="7" t="s">
        <v>24</v>
      </c>
      <c r="H5" s="19"/>
      <c r="I5" s="4"/>
      <c r="J5" s="4"/>
      <c r="P5" s="20" t="s">
        <v>34</v>
      </c>
      <c r="Q5" s="2">
        <v>1152</v>
      </c>
      <c r="R5" s="1" t="s">
        <v>29</v>
      </c>
    </row>
    <row r="6" spans="3:20" ht="12" customHeight="1" x14ac:dyDescent="0.2">
      <c r="C6" s="4"/>
      <c r="D6" s="4"/>
      <c r="E6" s="4"/>
      <c r="F6" s="4"/>
      <c r="G6" s="4"/>
      <c r="H6" s="4"/>
      <c r="I6" s="4"/>
      <c r="J6" s="4"/>
      <c r="P6" s="20" t="s">
        <v>35</v>
      </c>
      <c r="Q6" s="2">
        <v>1975</v>
      </c>
      <c r="R6" s="1" t="s">
        <v>29</v>
      </c>
    </row>
    <row r="7" spans="3:20" ht="25.5" customHeight="1" x14ac:dyDescent="0.2">
      <c r="C7" s="32" t="s">
        <v>31</v>
      </c>
      <c r="D7" s="32"/>
      <c r="E7" s="32"/>
      <c r="F7" s="32"/>
      <c r="G7" s="32"/>
      <c r="H7" s="32"/>
      <c r="I7" s="32"/>
      <c r="J7" s="32"/>
      <c r="P7" s="20" t="s">
        <v>36</v>
      </c>
      <c r="Q7" s="2">
        <v>2282</v>
      </c>
      <c r="R7" s="1" t="s">
        <v>29</v>
      </c>
    </row>
    <row r="8" spans="3:20" ht="25.5" customHeight="1" x14ac:dyDescent="0.2">
      <c r="C8" s="32"/>
      <c r="D8" s="32"/>
      <c r="E8" s="32"/>
      <c r="F8" s="32"/>
      <c r="G8" s="32"/>
      <c r="H8" s="32"/>
      <c r="I8" s="32"/>
      <c r="J8" s="32"/>
      <c r="P8" s="20" t="s">
        <v>37</v>
      </c>
      <c r="Q8" s="2">
        <v>1003</v>
      </c>
      <c r="R8" s="1" t="s">
        <v>45</v>
      </c>
    </row>
    <row r="9" spans="3:20" ht="25.5" customHeight="1" x14ac:dyDescent="0.2">
      <c r="C9" s="32"/>
      <c r="D9" s="32"/>
      <c r="E9" s="32"/>
      <c r="F9" s="32"/>
      <c r="G9" s="32"/>
      <c r="H9" s="32"/>
      <c r="I9" s="32"/>
      <c r="J9" s="32"/>
      <c r="P9" s="20" t="s">
        <v>44</v>
      </c>
      <c r="Q9" s="2">
        <v>1717</v>
      </c>
      <c r="R9" s="1" t="s">
        <v>45</v>
      </c>
    </row>
    <row r="10" spans="3:20" ht="25.5" customHeight="1" x14ac:dyDescent="0.2">
      <c r="C10" s="33"/>
      <c r="D10" s="33"/>
      <c r="E10" s="33"/>
      <c r="F10" s="33"/>
      <c r="G10" s="33"/>
      <c r="H10" s="33"/>
      <c r="I10" s="33"/>
      <c r="J10" s="33"/>
      <c r="P10" s="20" t="s">
        <v>38</v>
      </c>
      <c r="Q10" s="2">
        <v>1980</v>
      </c>
      <c r="R10" s="1" t="s">
        <v>45</v>
      </c>
    </row>
    <row r="11" spans="3:20" ht="18" customHeight="1" x14ac:dyDescent="0.2">
      <c r="C11" s="4"/>
      <c r="D11" s="4"/>
      <c r="E11" s="29" t="s">
        <v>4</v>
      </c>
      <c r="F11" s="29"/>
      <c r="G11" s="29"/>
      <c r="H11" s="4"/>
      <c r="I11" s="4"/>
      <c r="J11" s="4"/>
      <c r="P11" s="20" t="s">
        <v>41</v>
      </c>
      <c r="Q11" s="2">
        <v>952</v>
      </c>
      <c r="R11" s="1" t="s">
        <v>46</v>
      </c>
    </row>
    <row r="12" spans="3:20" ht="20.25" x14ac:dyDescent="0.3">
      <c r="C12" s="4"/>
      <c r="D12" s="4"/>
      <c r="E12" s="8"/>
      <c r="F12" s="23" t="s">
        <v>28</v>
      </c>
      <c r="G12" s="4"/>
      <c r="H12" s="9">
        <f>VLOOKUP(F12,P4:Q25,2,FALSE)</f>
        <v>0</v>
      </c>
      <c r="I12" s="4"/>
      <c r="J12" s="4"/>
      <c r="P12" s="20" t="s">
        <v>42</v>
      </c>
      <c r="Q12" s="2">
        <v>1631</v>
      </c>
      <c r="R12" s="1" t="s">
        <v>46</v>
      </c>
    </row>
    <row r="13" spans="3:20" ht="14.1" customHeight="1" x14ac:dyDescent="0.2">
      <c r="C13" s="4"/>
      <c r="D13" s="4"/>
      <c r="E13" s="4"/>
      <c r="F13" s="4"/>
      <c r="G13" s="4"/>
      <c r="H13" s="10"/>
      <c r="I13" s="4"/>
      <c r="J13" s="4"/>
      <c r="P13" s="20" t="s">
        <v>43</v>
      </c>
      <c r="Q13" s="2">
        <v>1881</v>
      </c>
      <c r="R13" s="1" t="s">
        <v>46</v>
      </c>
    </row>
    <row r="14" spans="3:20" ht="39.950000000000003" customHeight="1" x14ac:dyDescent="0.2">
      <c r="C14" s="4"/>
      <c r="D14" s="4"/>
      <c r="E14" s="30" t="str">
        <f>VLOOKUP(F12,P4:R25,3,FALSE)</f>
        <v>Plan Description</v>
      </c>
      <c r="F14" s="30"/>
      <c r="G14" s="30"/>
      <c r="H14" s="10"/>
      <c r="I14" s="4"/>
      <c r="J14" s="4"/>
      <c r="P14" s="20" t="s">
        <v>39</v>
      </c>
      <c r="Q14" s="2">
        <v>862</v>
      </c>
      <c r="R14" s="20" t="s">
        <v>50</v>
      </c>
    </row>
    <row r="15" spans="3:20" ht="18" customHeight="1" x14ac:dyDescent="0.2">
      <c r="C15" s="4"/>
      <c r="D15" s="4"/>
      <c r="E15" s="28" t="s">
        <v>9</v>
      </c>
      <c r="F15" s="28"/>
      <c r="G15" s="28"/>
      <c r="H15" s="10"/>
      <c r="I15" s="4"/>
      <c r="J15" s="4"/>
      <c r="P15" s="25" t="s">
        <v>47</v>
      </c>
      <c r="Q15" s="22">
        <v>1476</v>
      </c>
      <c r="R15" s="20" t="s">
        <v>50</v>
      </c>
      <c r="S15" s="3"/>
      <c r="T15" s="3"/>
    </row>
    <row r="16" spans="3:20" ht="20.25" x14ac:dyDescent="0.3">
      <c r="C16" s="4"/>
      <c r="D16" s="4"/>
      <c r="E16" s="8"/>
      <c r="F16" s="23" t="s">
        <v>28</v>
      </c>
      <c r="G16" s="4"/>
      <c r="H16" s="9">
        <f>VLOOKUP(F16,P28:Q30,2,FALSE)</f>
        <v>0</v>
      </c>
      <c r="I16" s="4"/>
      <c r="J16" s="4"/>
      <c r="P16" s="20" t="s">
        <v>40</v>
      </c>
      <c r="Q16" s="2">
        <v>1706</v>
      </c>
      <c r="R16" s="20" t="s">
        <v>50</v>
      </c>
    </row>
    <row r="17" spans="3:20" ht="14.1" customHeight="1" x14ac:dyDescent="0.2">
      <c r="C17" s="4"/>
      <c r="D17" s="4"/>
      <c r="E17" s="4"/>
      <c r="F17" s="4"/>
      <c r="G17" s="4"/>
      <c r="H17" s="10"/>
      <c r="I17" s="4"/>
      <c r="J17" s="4"/>
      <c r="P17" s="20" t="s">
        <v>56</v>
      </c>
      <c r="Q17" s="2">
        <v>840</v>
      </c>
      <c r="R17" s="20" t="s">
        <v>51</v>
      </c>
    </row>
    <row r="18" spans="3:20" s="3" customFormat="1" ht="18" customHeight="1" x14ac:dyDescent="0.2">
      <c r="C18" s="16"/>
      <c r="D18" s="16"/>
      <c r="E18" s="28" t="s">
        <v>0</v>
      </c>
      <c r="F18" s="28"/>
      <c r="G18" s="28"/>
      <c r="H18" s="16"/>
      <c r="I18" s="16"/>
      <c r="J18" s="16"/>
      <c r="P18" s="20" t="s">
        <v>57</v>
      </c>
      <c r="Q18" s="2">
        <v>1438</v>
      </c>
      <c r="R18" s="20" t="s">
        <v>51</v>
      </c>
      <c r="S18" s="1"/>
      <c r="T18" s="1"/>
    </row>
    <row r="19" spans="3:20" ht="20.25" customHeight="1" x14ac:dyDescent="0.35">
      <c r="C19" s="4"/>
      <c r="D19" s="4"/>
      <c r="E19" s="11"/>
      <c r="F19" s="12" t="s">
        <v>3</v>
      </c>
      <c r="G19" s="11"/>
      <c r="H19" s="9">
        <v>20.54</v>
      </c>
      <c r="I19" s="4"/>
      <c r="J19" s="4"/>
      <c r="P19" s="20" t="s">
        <v>58</v>
      </c>
      <c r="Q19" s="2">
        <v>1662</v>
      </c>
      <c r="R19" s="20" t="s">
        <v>51</v>
      </c>
    </row>
    <row r="20" spans="3:20" ht="14.1" customHeight="1" x14ac:dyDescent="0.2">
      <c r="C20" s="4"/>
      <c r="D20" s="4"/>
      <c r="E20" s="4"/>
      <c r="F20" s="4"/>
      <c r="G20" s="4"/>
      <c r="H20" s="10"/>
      <c r="I20" s="4"/>
      <c r="J20" s="4"/>
      <c r="P20" s="20" t="s">
        <v>52</v>
      </c>
      <c r="Q20" s="2">
        <v>772</v>
      </c>
      <c r="R20" s="20" t="s">
        <v>55</v>
      </c>
    </row>
    <row r="21" spans="3:20" ht="18" customHeight="1" x14ac:dyDescent="0.2">
      <c r="C21" s="4"/>
      <c r="D21" s="4"/>
      <c r="E21" s="28" t="s">
        <v>7</v>
      </c>
      <c r="F21" s="28"/>
      <c r="G21" s="28"/>
      <c r="H21" s="10"/>
      <c r="I21" s="4"/>
      <c r="J21" s="4"/>
      <c r="P21" s="20" t="s">
        <v>53</v>
      </c>
      <c r="Q21" s="2">
        <v>1322</v>
      </c>
      <c r="R21" s="20" t="s">
        <v>55</v>
      </c>
    </row>
    <row r="22" spans="3:20" ht="20.25" x14ac:dyDescent="0.3">
      <c r="C22" s="4"/>
      <c r="D22" s="4"/>
      <c r="E22" s="8"/>
      <c r="F22" s="12" t="s">
        <v>33</v>
      </c>
      <c r="G22" s="4"/>
      <c r="H22" s="13">
        <f>VLOOKUP(F12,P44:Q65,2,FALSE)</f>
        <v>0</v>
      </c>
      <c r="I22" s="4"/>
      <c r="J22" s="4"/>
      <c r="P22" s="20" t="s">
        <v>54</v>
      </c>
      <c r="Q22" s="2">
        <v>1535</v>
      </c>
      <c r="R22" s="20" t="s">
        <v>55</v>
      </c>
    </row>
    <row r="23" spans="3:20" x14ac:dyDescent="0.2">
      <c r="C23" s="4"/>
      <c r="D23" s="4"/>
      <c r="E23" s="4"/>
      <c r="F23" s="14"/>
      <c r="G23" s="4"/>
      <c r="H23" s="10"/>
      <c r="I23" s="4"/>
      <c r="J23" s="4"/>
      <c r="P23" s="1" t="s">
        <v>13</v>
      </c>
      <c r="Q23" s="2">
        <v>298</v>
      </c>
      <c r="R23" s="1" t="s">
        <v>22</v>
      </c>
    </row>
    <row r="24" spans="3:20" ht="18" customHeight="1" x14ac:dyDescent="0.3">
      <c r="C24" s="4"/>
      <c r="D24" s="4"/>
      <c r="E24" s="28" t="s">
        <v>1</v>
      </c>
      <c r="F24" s="28"/>
      <c r="G24" s="28"/>
      <c r="H24" s="9">
        <f>SUM(H12:H22)</f>
        <v>20.54</v>
      </c>
      <c r="I24" s="4"/>
      <c r="J24" s="4"/>
      <c r="P24" s="1" t="s">
        <v>14</v>
      </c>
      <c r="Q24" s="2">
        <v>522</v>
      </c>
      <c r="R24" s="1" t="s">
        <v>22</v>
      </c>
    </row>
    <row r="25" spans="3:20" ht="14.1" customHeight="1" x14ac:dyDescent="0.2">
      <c r="C25" s="4"/>
      <c r="D25" s="4"/>
      <c r="E25" s="4"/>
      <c r="F25" s="4"/>
      <c r="G25" s="4"/>
      <c r="H25" s="10"/>
      <c r="I25" s="4"/>
      <c r="J25" s="4"/>
      <c r="P25" s="1" t="s">
        <v>15</v>
      </c>
      <c r="Q25" s="2">
        <v>767</v>
      </c>
      <c r="R25" s="1" t="s">
        <v>22</v>
      </c>
    </row>
    <row r="26" spans="3:20" ht="18" customHeight="1" x14ac:dyDescent="0.2">
      <c r="C26" s="4"/>
      <c r="D26" s="4"/>
      <c r="E26" s="28" t="s">
        <v>8</v>
      </c>
      <c r="F26" s="28"/>
      <c r="G26" s="28"/>
      <c r="H26" s="10"/>
      <c r="I26" s="4"/>
      <c r="J26" s="4"/>
    </row>
    <row r="27" spans="3:20" ht="20.25" x14ac:dyDescent="0.3">
      <c r="C27" s="4"/>
      <c r="D27" s="4"/>
      <c r="E27" s="8"/>
      <c r="F27" s="12" t="s">
        <v>16</v>
      </c>
      <c r="G27" s="4"/>
      <c r="H27" s="13">
        <f>VLOOKUP(F27,P39:Q39,2,FALSE)</f>
        <v>1041.97</v>
      </c>
      <c r="I27" s="4"/>
      <c r="J27" s="4"/>
      <c r="P27" s="31" t="s">
        <v>5</v>
      </c>
      <c r="Q27" s="31"/>
    </row>
    <row r="28" spans="3:20" ht="14.1" customHeight="1" thickBot="1" x14ac:dyDescent="0.25">
      <c r="C28" s="4"/>
      <c r="D28" s="4"/>
      <c r="E28" s="4"/>
      <c r="F28" s="24" t="s">
        <v>32</v>
      </c>
      <c r="G28" s="4"/>
      <c r="H28" s="10"/>
      <c r="I28" s="4"/>
      <c r="J28" s="4"/>
      <c r="P28" s="20" t="s">
        <v>28</v>
      </c>
      <c r="Q28" s="1">
        <v>0</v>
      </c>
    </row>
    <row r="29" spans="3:20" ht="18.95" customHeight="1" thickBot="1" x14ac:dyDescent="0.35">
      <c r="C29" s="4"/>
      <c r="D29" s="4"/>
      <c r="E29" s="4"/>
      <c r="F29" s="4"/>
      <c r="G29" s="15" t="s">
        <v>10</v>
      </c>
      <c r="H29" s="17">
        <f>IF(H27&lt;=0,0,IF(H27&gt;H24,0,H24-H27))</f>
        <v>0</v>
      </c>
      <c r="I29" s="4"/>
      <c r="J29" s="4"/>
      <c r="P29" s="1" t="s">
        <v>2</v>
      </c>
      <c r="Q29" s="2">
        <v>72.290000000000006</v>
      </c>
    </row>
    <row r="30" spans="3:20" ht="14.1" customHeight="1" thickBot="1" x14ac:dyDescent="0.25">
      <c r="C30" s="4"/>
      <c r="D30" s="4"/>
      <c r="E30" s="4"/>
      <c r="F30" s="4"/>
      <c r="G30" s="4"/>
      <c r="H30" s="4"/>
      <c r="I30" s="4"/>
      <c r="J30" s="4"/>
      <c r="P30" s="1" t="s">
        <v>6</v>
      </c>
      <c r="Q30" s="2">
        <v>43.44</v>
      </c>
    </row>
    <row r="31" spans="3:20" ht="18.95" customHeight="1" thickBot="1" x14ac:dyDescent="0.35">
      <c r="C31" s="4"/>
      <c r="D31" s="4"/>
      <c r="E31" s="4"/>
      <c r="F31" s="4"/>
      <c r="G31" s="15" t="s">
        <v>12</v>
      </c>
      <c r="H31" s="17">
        <f>H29*11/10</f>
        <v>0</v>
      </c>
      <c r="I31" s="4"/>
      <c r="J31" s="4"/>
      <c r="Q31" s="2"/>
    </row>
    <row r="32" spans="3:20" ht="14.1" customHeight="1" thickBot="1" x14ac:dyDescent="0.25">
      <c r="C32" s="4"/>
      <c r="D32" s="4"/>
      <c r="E32" s="4"/>
      <c r="F32" s="4"/>
      <c r="G32" s="4"/>
      <c r="H32" s="4"/>
      <c r="I32" s="4"/>
      <c r="J32" s="4"/>
      <c r="P32" s="31"/>
      <c r="Q32" s="31"/>
    </row>
    <row r="33" spans="3:17" ht="18.95" customHeight="1" thickBot="1" x14ac:dyDescent="0.35">
      <c r="C33" s="4"/>
      <c r="D33" s="4"/>
      <c r="E33" s="4"/>
      <c r="F33" s="4"/>
      <c r="G33" s="15" t="s">
        <v>19</v>
      </c>
      <c r="H33" s="17">
        <f>H29</f>
        <v>0</v>
      </c>
      <c r="I33" s="4"/>
      <c r="J33" s="4"/>
      <c r="P33" s="20"/>
      <c r="Q33" s="2"/>
    </row>
    <row r="34" spans="3:17" ht="14.1" customHeight="1" x14ac:dyDescent="0.2">
      <c r="C34" s="6"/>
      <c r="D34" s="6"/>
      <c r="E34" s="6"/>
      <c r="F34" s="6"/>
      <c r="G34" s="6"/>
      <c r="H34" s="6"/>
      <c r="I34" s="6"/>
      <c r="J34" s="6"/>
      <c r="Q34" s="2"/>
    </row>
    <row r="35" spans="3:17" ht="15" customHeight="1" x14ac:dyDescent="0.2">
      <c r="C35" s="32" t="s">
        <v>30</v>
      </c>
      <c r="D35" s="32"/>
      <c r="E35" s="32"/>
      <c r="F35" s="32"/>
      <c r="G35" s="32"/>
      <c r="H35" s="32"/>
      <c r="I35" s="32"/>
      <c r="J35" s="32"/>
      <c r="Q35" s="2"/>
    </row>
    <row r="36" spans="3:17" ht="15" customHeight="1" x14ac:dyDescent="0.2">
      <c r="C36" s="32"/>
      <c r="D36" s="32"/>
      <c r="E36" s="32"/>
      <c r="F36" s="32"/>
      <c r="G36" s="32"/>
      <c r="H36" s="32"/>
      <c r="I36" s="32"/>
      <c r="J36" s="32"/>
      <c r="Q36" s="2"/>
    </row>
    <row r="37" spans="3:17" ht="15" customHeight="1" x14ac:dyDescent="0.2">
      <c r="C37" s="32"/>
      <c r="D37" s="32"/>
      <c r="E37" s="32"/>
      <c r="F37" s="32"/>
      <c r="G37" s="32"/>
      <c r="H37" s="32"/>
      <c r="I37" s="32"/>
      <c r="J37" s="32"/>
      <c r="P37" s="31" t="s">
        <v>8</v>
      </c>
      <c r="Q37" s="31"/>
    </row>
    <row r="38" spans="3:17" ht="15" customHeight="1" x14ac:dyDescent="0.2">
      <c r="C38" s="32"/>
      <c r="D38" s="32"/>
      <c r="E38" s="32"/>
      <c r="F38" s="32"/>
      <c r="G38" s="32"/>
      <c r="H38" s="32"/>
      <c r="I38" s="32"/>
      <c r="J38" s="32"/>
      <c r="P38" s="21" t="s">
        <v>28</v>
      </c>
      <c r="Q38" s="2">
        <v>0</v>
      </c>
    </row>
    <row r="39" spans="3:17" ht="15" customHeight="1" x14ac:dyDescent="0.2">
      <c r="C39" s="35" t="s">
        <v>25</v>
      </c>
      <c r="D39" s="35"/>
      <c r="E39" s="35"/>
      <c r="F39" s="35"/>
      <c r="G39" s="35"/>
      <c r="H39" s="35"/>
      <c r="I39" s="35"/>
      <c r="J39" s="35"/>
      <c r="P39" s="2" t="s">
        <v>16</v>
      </c>
      <c r="Q39" s="2">
        <v>1041.97</v>
      </c>
    </row>
    <row r="40" spans="3:17" ht="15" customHeight="1" x14ac:dyDescent="0.2">
      <c r="C40" s="35"/>
      <c r="D40" s="35"/>
      <c r="E40" s="35"/>
      <c r="F40" s="35"/>
      <c r="G40" s="35"/>
      <c r="H40" s="35"/>
      <c r="I40" s="35"/>
      <c r="J40" s="35"/>
      <c r="P40" s="2" t="s">
        <v>17</v>
      </c>
      <c r="Q40" s="2">
        <v>833.58</v>
      </c>
    </row>
    <row r="41" spans="3:17" ht="15" customHeight="1" x14ac:dyDescent="0.2">
      <c r="C41" s="35"/>
      <c r="D41" s="35"/>
      <c r="E41" s="35"/>
      <c r="F41" s="35"/>
      <c r="G41" s="35"/>
      <c r="H41" s="35"/>
      <c r="I41" s="35"/>
      <c r="J41" s="35"/>
      <c r="P41" s="1" t="s">
        <v>18</v>
      </c>
      <c r="Q41" s="2">
        <v>625.17999999999995</v>
      </c>
    </row>
    <row r="42" spans="3:17" ht="15" customHeight="1" x14ac:dyDescent="0.2">
      <c r="C42" s="35"/>
      <c r="D42" s="35"/>
      <c r="E42" s="35"/>
      <c r="F42" s="35"/>
      <c r="G42" s="35"/>
      <c r="H42" s="35"/>
      <c r="I42" s="35"/>
      <c r="J42" s="35"/>
    </row>
    <row r="43" spans="3:17" ht="15" customHeight="1" x14ac:dyDescent="0.2">
      <c r="C43" s="4"/>
      <c r="D43" s="4"/>
      <c r="E43" s="4"/>
      <c r="F43" s="4"/>
      <c r="G43" s="4"/>
      <c r="H43" s="4"/>
      <c r="I43" s="4"/>
      <c r="J43" s="4"/>
      <c r="P43" s="20" t="s">
        <v>7</v>
      </c>
    </row>
    <row r="44" spans="3:17" ht="15" customHeight="1" x14ac:dyDescent="0.25">
      <c r="C44" s="36" t="s">
        <v>26</v>
      </c>
      <c r="D44" s="36"/>
      <c r="E44" s="36"/>
      <c r="F44" s="36"/>
      <c r="G44" s="36"/>
      <c r="H44" s="36"/>
      <c r="I44" s="36"/>
      <c r="J44" s="36"/>
      <c r="P44" s="20" t="s">
        <v>28</v>
      </c>
    </row>
    <row r="45" spans="3:17" ht="15" x14ac:dyDescent="0.2">
      <c r="C45" s="37" t="s">
        <v>27</v>
      </c>
      <c r="D45" s="37"/>
      <c r="E45" s="37"/>
      <c r="F45" s="37"/>
      <c r="G45" s="37"/>
      <c r="H45" s="37"/>
      <c r="I45" s="37"/>
      <c r="J45" s="37"/>
      <c r="P45" s="20" t="s">
        <v>34</v>
      </c>
      <c r="Q45" s="2">
        <v>5.14</v>
      </c>
    </row>
    <row r="46" spans="3:17" ht="15" x14ac:dyDescent="0.25">
      <c r="C46" s="38" t="s">
        <v>49</v>
      </c>
      <c r="D46" s="38"/>
      <c r="E46" s="38"/>
      <c r="F46" s="38"/>
      <c r="G46" s="38"/>
      <c r="H46" s="38"/>
      <c r="I46" s="38"/>
      <c r="J46" s="38"/>
      <c r="P46" s="20" t="s">
        <v>35</v>
      </c>
      <c r="Q46" s="2">
        <v>8.14</v>
      </c>
    </row>
    <row r="47" spans="3:17" x14ac:dyDescent="0.2">
      <c r="C47" s="18"/>
      <c r="D47" s="18"/>
      <c r="E47" s="18"/>
      <c r="F47" s="18"/>
      <c r="G47" s="18"/>
      <c r="H47" s="18"/>
      <c r="I47" s="18"/>
      <c r="J47" s="18"/>
      <c r="P47" s="20" t="s">
        <v>36</v>
      </c>
      <c r="Q47" s="2">
        <v>8.14</v>
      </c>
    </row>
    <row r="48" spans="3:17" x14ac:dyDescent="0.2">
      <c r="C48" s="18"/>
      <c r="D48" s="18"/>
      <c r="E48" s="18"/>
      <c r="F48" s="18"/>
      <c r="G48" s="18"/>
      <c r="H48" s="18"/>
      <c r="I48" s="18"/>
      <c r="J48" s="18"/>
      <c r="P48" s="20" t="s">
        <v>37</v>
      </c>
      <c r="Q48" s="2">
        <v>5.14</v>
      </c>
    </row>
    <row r="49" spans="16:17" x14ac:dyDescent="0.2">
      <c r="P49" s="20" t="s">
        <v>44</v>
      </c>
      <c r="Q49" s="2">
        <v>8.14</v>
      </c>
    </row>
    <row r="50" spans="16:17" x14ac:dyDescent="0.2">
      <c r="P50" s="20" t="s">
        <v>38</v>
      </c>
      <c r="Q50" s="2">
        <v>8.14</v>
      </c>
    </row>
    <row r="51" spans="16:17" x14ac:dyDescent="0.2">
      <c r="P51" s="20" t="s">
        <v>41</v>
      </c>
      <c r="Q51" s="2">
        <v>5.14</v>
      </c>
    </row>
    <row r="52" spans="16:17" x14ac:dyDescent="0.2">
      <c r="P52" s="20" t="s">
        <v>42</v>
      </c>
      <c r="Q52" s="2">
        <v>8.14</v>
      </c>
    </row>
    <row r="53" spans="16:17" x14ac:dyDescent="0.2">
      <c r="P53" s="20" t="s">
        <v>43</v>
      </c>
      <c r="Q53" s="2">
        <v>8.14</v>
      </c>
    </row>
    <row r="54" spans="16:17" x14ac:dyDescent="0.2">
      <c r="P54" s="20" t="s">
        <v>39</v>
      </c>
      <c r="Q54" s="2">
        <v>5.14</v>
      </c>
    </row>
    <row r="55" spans="16:17" x14ac:dyDescent="0.2">
      <c r="P55" s="25" t="s">
        <v>47</v>
      </c>
      <c r="Q55" s="2">
        <v>8.14</v>
      </c>
    </row>
    <row r="56" spans="16:17" x14ac:dyDescent="0.2">
      <c r="P56" s="20" t="s">
        <v>40</v>
      </c>
      <c r="Q56" s="2">
        <v>8.14</v>
      </c>
    </row>
    <row r="57" spans="16:17" x14ac:dyDescent="0.2">
      <c r="P57" s="20" t="s">
        <v>56</v>
      </c>
      <c r="Q57" s="2">
        <v>5.14</v>
      </c>
    </row>
    <row r="58" spans="16:17" x14ac:dyDescent="0.2">
      <c r="P58" s="20" t="s">
        <v>57</v>
      </c>
      <c r="Q58" s="2">
        <v>8.14</v>
      </c>
    </row>
    <row r="59" spans="16:17" x14ac:dyDescent="0.2">
      <c r="P59" s="20" t="s">
        <v>58</v>
      </c>
      <c r="Q59" s="2">
        <v>8.14</v>
      </c>
    </row>
    <row r="60" spans="16:17" x14ac:dyDescent="0.2">
      <c r="P60" s="20" t="s">
        <v>52</v>
      </c>
      <c r="Q60" s="2">
        <v>5.14</v>
      </c>
    </row>
    <row r="61" spans="16:17" x14ac:dyDescent="0.2">
      <c r="P61" s="20" t="s">
        <v>53</v>
      </c>
      <c r="Q61" s="2">
        <v>8.14</v>
      </c>
    </row>
    <row r="62" spans="16:17" x14ac:dyDescent="0.2">
      <c r="P62" s="20" t="s">
        <v>54</v>
      </c>
      <c r="Q62" s="2">
        <v>8.14</v>
      </c>
    </row>
    <row r="63" spans="16:17" x14ac:dyDescent="0.2">
      <c r="P63" s="1" t="s">
        <v>13</v>
      </c>
      <c r="Q63" s="2">
        <v>5.14</v>
      </c>
    </row>
    <row r="64" spans="16:17" x14ac:dyDescent="0.2">
      <c r="P64" s="1" t="s">
        <v>14</v>
      </c>
      <c r="Q64" s="2">
        <v>8.14</v>
      </c>
    </row>
    <row r="65" spans="16:17" x14ac:dyDescent="0.2">
      <c r="P65" s="1" t="s">
        <v>15</v>
      </c>
      <c r="Q65" s="2">
        <v>8.14</v>
      </c>
    </row>
  </sheetData>
  <sheetProtection algorithmName="SHA-512" hashValue="AgghHrgYEstHWZliA4gznWg0uj8rKOAi9k8IqebhedT7gWrsmhemZpbHBw9nGc9BFgMr4baF5Nfe52Nu/k7NMA==" saltValue="VsfAmKJG9c65FPCqrBMGyw==" spinCount="100000" sheet="1" selectLockedCells="1"/>
  <mergeCells count="22">
    <mergeCell ref="C39:J42"/>
    <mergeCell ref="C44:J44"/>
    <mergeCell ref="C45:J45"/>
    <mergeCell ref="C46:J46"/>
    <mergeCell ref="P3:Q3"/>
    <mergeCell ref="P27:Q27"/>
    <mergeCell ref="P32:Q32"/>
    <mergeCell ref="P37:Q37"/>
    <mergeCell ref="E24:G24"/>
    <mergeCell ref="E26:G26"/>
    <mergeCell ref="E21:G21"/>
    <mergeCell ref="E4:H4"/>
    <mergeCell ref="C7:J10"/>
    <mergeCell ref="D5:E5"/>
    <mergeCell ref="C35:J38"/>
    <mergeCell ref="E1:H1"/>
    <mergeCell ref="E3:H3"/>
    <mergeCell ref="E15:G15"/>
    <mergeCell ref="E11:G11"/>
    <mergeCell ref="E18:G18"/>
    <mergeCell ref="E14:G14"/>
    <mergeCell ref="C2:J2"/>
  </mergeCells>
  <phoneticPr fontId="1" type="noConversion"/>
  <dataValidations count="4">
    <dataValidation type="list" showErrorMessage="1" promptTitle="Dental Plans" prompt="Select One" sqref="F16" xr:uid="{00000000-0002-0000-0000-000000000000}">
      <formula1>$P$28:$P$30</formula1>
    </dataValidation>
    <dataValidation showErrorMessage="1" promptTitle="Life Insurance" prompt="Select One" sqref="F22" xr:uid="{00000000-0002-0000-0000-000001000000}"/>
    <dataValidation type="list" showErrorMessage="1" promptTitle="District Cap" prompt="Select One" sqref="F27" xr:uid="{00000000-0002-0000-0000-000002000000}">
      <formula1>$P$38:$P$41</formula1>
    </dataValidation>
    <dataValidation type="list" showErrorMessage="1" promptTitle="Medical Plans" prompt="Select One" sqref="F12" xr:uid="{00000000-0002-0000-0000-000003000000}">
      <formula1>$P$4:$P$25</formula1>
    </dataValidation>
  </dataValidations>
  <printOptions horizontalCentered="1" verticalCentered="1"/>
  <pageMargins left="0.75" right="0.75" top="0.51" bottom="0.5" header="0.5" footer="0.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Central Union High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jbedolla</dc:creator>
  <cp:lastModifiedBy>Jesus Bedolla</cp:lastModifiedBy>
  <cp:lastPrinted>2015-07-01T22:26:05Z</cp:lastPrinted>
  <dcterms:created xsi:type="dcterms:W3CDTF">2010-05-26T16:14:51Z</dcterms:created>
  <dcterms:modified xsi:type="dcterms:W3CDTF">2024-08-05T15:26:07Z</dcterms:modified>
</cp:coreProperties>
</file>